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0" yWindow="0" windowWidth="28800" windowHeight="1243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F6b!$A$3:$G$17</definedName>
    <definedName name="_xlnm._FilterDatabase" localSheetId="3" hidden="1">F6c!$A$3:$G$79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B4" i="4"/>
  <c r="C5" i="2" l="1"/>
  <c r="D5" i="2"/>
  <c r="E5" i="2"/>
  <c r="F5" i="2"/>
  <c r="B5" i="2"/>
  <c r="G13" i="2"/>
  <c r="G14" i="2"/>
  <c r="G15" i="2"/>
  <c r="G16" i="2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E4" i="4" s="1"/>
  <c r="D11" i="4"/>
  <c r="C11" i="4"/>
  <c r="B11" i="4"/>
  <c r="G10" i="4"/>
  <c r="G9" i="4"/>
  <c r="G8" i="4"/>
  <c r="G7" i="4"/>
  <c r="F7" i="4"/>
  <c r="F4" i="4" s="1"/>
  <c r="F27" i="4" s="1"/>
  <c r="E7" i="4"/>
  <c r="D7" i="4"/>
  <c r="C7" i="4"/>
  <c r="B7" i="4"/>
  <c r="B27" i="4" s="1"/>
  <c r="G6" i="4"/>
  <c r="G5" i="4"/>
  <c r="D4" i="4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C42" i="3" s="1"/>
  <c r="B43" i="3"/>
  <c r="B42" i="3" s="1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G25" i="3" s="1"/>
  <c r="D25" i="3"/>
  <c r="C25" i="3"/>
  <c r="B25" i="3"/>
  <c r="G23" i="3"/>
  <c r="G22" i="3"/>
  <c r="G21" i="3"/>
  <c r="G20" i="3"/>
  <c r="G19" i="3"/>
  <c r="G18" i="3"/>
  <c r="G17" i="3"/>
  <c r="F16" i="3"/>
  <c r="E16" i="3"/>
  <c r="E5" i="3" s="1"/>
  <c r="D16" i="3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D5" i="3" s="1"/>
  <c r="C6" i="3"/>
  <c r="B6" i="3"/>
  <c r="B5" i="3" s="1"/>
  <c r="G28" i="2"/>
  <c r="G27" i="2"/>
  <c r="G26" i="2"/>
  <c r="G25" i="2"/>
  <c r="G24" i="2"/>
  <c r="G23" i="2"/>
  <c r="G22" i="2"/>
  <c r="G21" i="2"/>
  <c r="F20" i="2"/>
  <c r="E20" i="2"/>
  <c r="D20" i="2"/>
  <c r="D30" i="2" s="1"/>
  <c r="C20" i="2"/>
  <c r="B20" i="2"/>
  <c r="G17" i="2"/>
  <c r="G12" i="2"/>
  <c r="G11" i="2"/>
  <c r="G10" i="2"/>
  <c r="G9" i="2"/>
  <c r="G8" i="2"/>
  <c r="G7" i="2"/>
  <c r="G6" i="2"/>
  <c r="F30" i="2"/>
  <c r="E30" i="2"/>
  <c r="C30" i="2"/>
  <c r="B30" i="2"/>
  <c r="G152" i="1"/>
  <c r="G151" i="1"/>
  <c r="G150" i="1"/>
  <c r="G149" i="1"/>
  <c r="G148" i="1"/>
  <c r="G147" i="1"/>
  <c r="G146" i="1"/>
  <c r="F145" i="1"/>
  <c r="E145" i="1"/>
  <c r="D145" i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D128" i="1"/>
  <c r="G128" i="1" s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C118" i="1"/>
  <c r="B118" i="1"/>
  <c r="G117" i="1"/>
  <c r="G116" i="1"/>
  <c r="G115" i="1"/>
  <c r="G114" i="1"/>
  <c r="G113" i="1"/>
  <c r="G112" i="1"/>
  <c r="G111" i="1"/>
  <c r="G110" i="1"/>
  <c r="G109" i="1"/>
  <c r="F108" i="1"/>
  <c r="E108" i="1"/>
  <c r="D108" i="1"/>
  <c r="G108" i="1" s="1"/>
  <c r="C108" i="1"/>
  <c r="B108" i="1"/>
  <c r="G107" i="1"/>
  <c r="G106" i="1"/>
  <c r="G105" i="1"/>
  <c r="G104" i="1"/>
  <c r="G103" i="1"/>
  <c r="G102" i="1"/>
  <c r="G101" i="1"/>
  <c r="G100" i="1"/>
  <c r="G99" i="1"/>
  <c r="G98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 s="1"/>
  <c r="D88" i="1"/>
  <c r="C88" i="1"/>
  <c r="B88" i="1"/>
  <c r="G87" i="1"/>
  <c r="G86" i="1"/>
  <c r="G85" i="1"/>
  <c r="G84" i="1"/>
  <c r="G83" i="1"/>
  <c r="G80" i="1" s="1"/>
  <c r="G82" i="1"/>
  <c r="G81" i="1"/>
  <c r="F80" i="1"/>
  <c r="E80" i="1"/>
  <c r="D80" i="1"/>
  <c r="C80" i="1"/>
  <c r="B80" i="1"/>
  <c r="D79" i="1"/>
  <c r="G77" i="1"/>
  <c r="G76" i="1"/>
  <c r="G75" i="1"/>
  <c r="G74" i="1"/>
  <c r="G73" i="1"/>
  <c r="G72" i="1"/>
  <c r="G71" i="1"/>
  <c r="F70" i="1"/>
  <c r="E70" i="1"/>
  <c r="D70" i="1"/>
  <c r="G70" i="1" s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G56" i="1"/>
  <c r="G55" i="1"/>
  <c r="G54" i="1"/>
  <c r="F53" i="1"/>
  <c r="E53" i="1"/>
  <c r="D53" i="1"/>
  <c r="G53" i="1" s="1"/>
  <c r="C53" i="1"/>
  <c r="B53" i="1"/>
  <c r="F43" i="1"/>
  <c r="E43" i="1"/>
  <c r="D43" i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F79" i="3" l="1"/>
  <c r="C4" i="1"/>
  <c r="F79" i="1"/>
  <c r="F154" i="1" s="1"/>
  <c r="G16" i="4"/>
  <c r="C79" i="1"/>
  <c r="G5" i="2"/>
  <c r="D16" i="4"/>
  <c r="D27" i="4" s="1"/>
  <c r="B79" i="3"/>
  <c r="E27" i="4"/>
  <c r="C16" i="4"/>
  <c r="C27" i="4" s="1"/>
  <c r="B79" i="1"/>
  <c r="G43" i="1"/>
  <c r="G88" i="1"/>
  <c r="G118" i="1"/>
  <c r="G79" i="1" s="1"/>
  <c r="G145" i="1"/>
  <c r="G20" i="2"/>
  <c r="G30" i="2" s="1"/>
  <c r="G6" i="3"/>
  <c r="E42" i="3"/>
  <c r="E79" i="3" s="1"/>
  <c r="C5" i="3"/>
  <c r="C79" i="3" s="1"/>
  <c r="G16" i="3"/>
  <c r="G5" i="3" s="1"/>
  <c r="D4" i="1"/>
  <c r="D154" i="1" s="1"/>
  <c r="F4" i="1"/>
  <c r="B4" i="1"/>
  <c r="B154" i="1" s="1"/>
  <c r="G4" i="1"/>
  <c r="E4" i="1"/>
  <c r="E154" i="1" s="1"/>
  <c r="D42" i="3"/>
  <c r="G42" i="3" s="1"/>
  <c r="G11" i="4"/>
  <c r="G4" i="4" s="1"/>
  <c r="G27" i="4" s="1"/>
  <c r="C154" i="1" l="1"/>
  <c r="G79" i="3"/>
  <c r="G154" i="1"/>
  <c r="D79" i="3"/>
</calcChain>
</file>

<file path=xl/sharedStrings.xml><?xml version="1.0" encoding="utf-8"?>
<sst xmlns="http://schemas.openxmlformats.org/spreadsheetml/2006/main" count="301" uniqueCount="164">
  <si>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</si>
  <si>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</si>
  <si>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</si>
  <si>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</si>
  <si>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</si>
  <si>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</si>
  <si>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</si>
  <si>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</si>
  <si>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</si>
  <si>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</si>
  <si>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</si>
  <si>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</si>
  <si>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</si>
  <si>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</si>
  <si>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</si>
  <si>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</si>
  <si>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</si>
  <si>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</si>
  <si>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</si>
  <si>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</si>
  <si>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</si>
  <si>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</si>
  <si>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</si>
  <si>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</si>
  <si>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</si>
  <si>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</si>
  <si>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</si>
  <si>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</si>
  <si>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</si>
  <si>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</si>
  <si>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</si>
  <si>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</si>
  <si>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</si>
  <si>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</si>
  <si>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</si>
  <si>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</si>
  <si>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</si>
  <si>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</si>
  <si>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</si>
  <si>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</si>
  <si>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</si>
  <si>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</si>
  <si>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</si>
  <si>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</si>
  <si>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</si>
  <si>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</si>
  <si>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</si>
  <si>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</si>
  <si>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</si>
  <si>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</si>
  <si>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</si>
  <si>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</si>
  <si>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</si>
  <si>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</si>
  <si>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</si>
  <si>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</si>
  <si>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</si>
  <si>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</si>
  <si>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</si>
  <si>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</si>
  <si>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</si>
  <si>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</si>
  <si>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</si>
  <si>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</si>
  <si>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</si>
  <si>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</si>
  <si>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</si>
  <si>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</si>
  <si>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</si>
  <si>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</si>
  <si>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</si>
  <si>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</si>
  <si>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</si>
  <si>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</si>
  <si>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</si>
  <si>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</si>
  <si>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</si>
  <si>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</si>
  <si>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</si>
  <si>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</si>
  <si>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</si>
  <si>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</si>
  <si>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</si>
  <si>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</si>
  <si>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</si>
  <si>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</si>
  <si>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</si>
  <si>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</si>
  <si>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</si>
  <si>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</si>
  <si>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</si>
  <si>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</si>
  <si>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</si>
  <si>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</si>
  <si>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</si>
  <si>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</si>
  <si>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</si>
  <si>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</si>
  <si>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</si>
  <si>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</si>
  <si>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</si>
  <si>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</si>
  <si>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</si>
  <si>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</si>
  <si>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</si>
  <si>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</si>
  <si>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</si>
  <si>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</si>
  <si>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</si>
  <si>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</si>
  <si>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</si>
  <si>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</si>
  <si>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</si>
  <si>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</si>
  <si>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</si>
  <si>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</si>
  <si>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</si>
  <si>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</si>
  <si>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</si>
  <si>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</si>
  <si>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</si>
  <si>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</si>
  <si>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</si>
  <si>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</si>
  <si>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</si>
  <si>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</si>
  <si>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</si>
  <si>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</si>
  <si>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</si>
  <si>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</si>
  <si>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</si>
  <si>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</si>
  <si>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</si>
  <si>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</si>
  <si>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</si>
  <si>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</si>
  <si>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</si>
  <si>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</si>
  <si>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</si>
  <si>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</si>
  <si>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</si>
  <si>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</si>
  <si>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</si>
  <si>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</si>
  <si>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</si>
  <si>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</si>
  <si>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</si>
  <si>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</si>
  <si>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</si>
  <si>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Estado Analítico del Ejercicio del Presupuesto de Egresos Detallado - LDF
Clasificación por Objeto del Gasto (Capítulo y Concepto)
Del 1 de enero al 31 de Diciembre de 2016
(PESOS)</t>
  </si>
  <si>
    <t>JUNTA DE AGUA POTABLE Y ALCANTARILLADO DE COMONFORT,GTO.
Estado Analítico del Ejercicio del Presupuesto de Egresos Detallado - LDF
Clasificación Administrativa
Del 1 de enero al 31 de Diciembre de 2016
(PESOS)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</si>
  <si>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</si>
  <si>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</si>
  <si>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</si>
  <si>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</si>
  <si>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</si>
  <si>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</si>
  <si>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</si>
  <si>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</si>
  <si>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</si>
  <si>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</si>
  <si>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</si>
  <si>
    <t>JUNTA DE AGUA POTABLE Y ALCANTARILLADO DE COMONFORT, GTO.
Estado Analítico del Ejercicio del Presupuesto de Egresos Detallado - LDF
Clasificación Funcional (Finalidad y Función)
Del 1 de enero Al 31 de Diciembre de 2016
(PESOS)</t>
  </si>
  <si>
    <t>JUNTA DE AGUA POTABLE Y ALCANTARILLADO DE COMONFORT,GTO.
Estado Analítico del Ejercicio del Presupuesto de Egresos Detallado - LDF
Clasificación de Servicios Personales por Categoría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</si>
</sst>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J13" sqref="J13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>
      <c r="A1" s="45" t="s">
        <v>149</v>
      </c>
      <c r="B1" s="46"/>
      <c r="C1" s="46"/>
      <c r="D1" s="46"/>
      <c r="E1" s="46"/>
      <c r="F1" s="46"/>
      <c r="G1" s="47"/>
    </row>
    <row r="2" spans="1:7">
      <c r="A2" s="2"/>
      <c r="B2" s="48" t="s">
        <v>0</v>
      </c>
      <c r="C2" s="48"/>
      <c r="D2" s="48"/>
      <c r="E2" s="48"/>
      <c r="F2" s="48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21391597.73</v>
      </c>
      <c r="C4" s="7">
        <f t="shared" ref="C4:G4" si="0">C5+C13+C23+C33+C43+C53+C57+C66+C70</f>
        <v>18175.929999999818</v>
      </c>
      <c r="D4" s="7">
        <f t="shared" si="0"/>
        <v>21409773.659999996</v>
      </c>
      <c r="E4" s="7">
        <f t="shared" si="0"/>
        <v>18747542.559999999</v>
      </c>
      <c r="F4" s="7">
        <f t="shared" si="0"/>
        <v>18147944.399999999</v>
      </c>
      <c r="G4" s="7">
        <f t="shared" si="0"/>
        <v>2662231.0999999982</v>
      </c>
    </row>
    <row r="5" spans="1:7">
      <c r="A5" s="8" t="s">
        <v>9</v>
      </c>
      <c r="B5" s="9">
        <f>SUM(B6:B12)</f>
        <v>8254144.0199999996</v>
      </c>
      <c r="C5" s="9">
        <f t="shared" ref="C5:G5" si="1">SUM(C6:C12)</f>
        <v>-203565.17999999996</v>
      </c>
      <c r="D5" s="9">
        <f t="shared" si="1"/>
        <v>8050578.8399999999</v>
      </c>
      <c r="E5" s="9">
        <f t="shared" si="1"/>
        <v>7216766</v>
      </c>
      <c r="F5" s="9">
        <f t="shared" si="1"/>
        <v>7216766</v>
      </c>
      <c r="G5" s="9">
        <f t="shared" si="1"/>
        <v>833812.84000000008</v>
      </c>
    </row>
    <row r="6" spans="1:7">
      <c r="A6" s="10" t="s">
        <v>10</v>
      </c>
      <c r="B6" s="11">
        <v>2737117.61</v>
      </c>
      <c r="C6" s="11">
        <v>-520779.41</v>
      </c>
      <c r="D6" s="11">
        <v>2216338.2000000002</v>
      </c>
      <c r="E6" s="11">
        <v>2165840.19</v>
      </c>
      <c r="F6" s="11">
        <v>2165840.19</v>
      </c>
      <c r="G6" s="11">
        <v>50498.01</v>
      </c>
    </row>
    <row r="7" spans="1:7">
      <c r="A7" s="10" t="s">
        <v>11</v>
      </c>
      <c r="B7" s="11">
        <v>3209014.73</v>
      </c>
      <c r="C7" s="11">
        <v>76219.23</v>
      </c>
      <c r="D7" s="11">
        <v>3285233.96</v>
      </c>
      <c r="E7" s="11">
        <v>2865682.58</v>
      </c>
      <c r="F7" s="11">
        <v>2865682.58</v>
      </c>
      <c r="G7" s="11">
        <v>419551.38</v>
      </c>
    </row>
    <row r="8" spans="1:7">
      <c r="A8" s="10" t="s">
        <v>12</v>
      </c>
      <c r="B8" s="11">
        <v>1173361.6299999999</v>
      </c>
      <c r="C8" s="11">
        <v>15870.53</v>
      </c>
      <c r="D8" s="11">
        <v>1189232.1599999999</v>
      </c>
      <c r="E8" s="11">
        <v>958520.23</v>
      </c>
      <c r="F8" s="11">
        <v>958520.23</v>
      </c>
      <c r="G8" s="11">
        <v>230711.93</v>
      </c>
    </row>
    <row r="9" spans="1:7">
      <c r="A9" s="10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>
      <c r="A10" s="10" t="s">
        <v>14</v>
      </c>
      <c r="B10" s="11">
        <v>1134650.05</v>
      </c>
      <c r="C10" s="11">
        <v>225124.47</v>
      </c>
      <c r="D10" s="11">
        <v>1359774.52</v>
      </c>
      <c r="E10" s="11">
        <v>1226723</v>
      </c>
      <c r="F10" s="11">
        <v>1226723</v>
      </c>
      <c r="G10" s="11">
        <v>133051.51999999999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f>SUM(B14:B22)</f>
        <v>3252055.05</v>
      </c>
      <c r="C13" s="9">
        <f t="shared" ref="C13:F13" si="2">SUM(C14:C22)</f>
        <v>-95385.250000000058</v>
      </c>
      <c r="D13" s="9">
        <f t="shared" si="2"/>
        <v>3156669.8</v>
      </c>
      <c r="E13" s="9">
        <f t="shared" si="2"/>
        <v>2327514.0999999996</v>
      </c>
      <c r="F13" s="9">
        <f t="shared" si="2"/>
        <v>2265802.21</v>
      </c>
      <c r="G13" s="9">
        <f t="shared" ref="G13:G70" si="3">D13-E13</f>
        <v>829155.70000000019</v>
      </c>
    </row>
    <row r="14" spans="1:7">
      <c r="A14" s="10" t="s">
        <v>18</v>
      </c>
      <c r="B14" s="11">
        <v>202432.66</v>
      </c>
      <c r="C14" s="11">
        <v>28981.01</v>
      </c>
      <c r="D14" s="11">
        <v>231413.67</v>
      </c>
      <c r="E14" s="11">
        <v>156187.57999999999</v>
      </c>
      <c r="F14" s="11">
        <v>150136.17000000001</v>
      </c>
      <c r="G14" s="11">
        <v>75226.09</v>
      </c>
    </row>
    <row r="15" spans="1:7">
      <c r="A15" s="10" t="s">
        <v>19</v>
      </c>
      <c r="B15" s="11">
        <v>13500</v>
      </c>
      <c r="C15" s="11">
        <v>33022.019999999997</v>
      </c>
      <c r="D15" s="11">
        <v>46522.02</v>
      </c>
      <c r="E15" s="11">
        <v>26322.32</v>
      </c>
      <c r="F15" s="11">
        <v>26322.32</v>
      </c>
      <c r="G15" s="11">
        <v>20199.7</v>
      </c>
    </row>
    <row r="16" spans="1:7">
      <c r="A16" s="10" t="s">
        <v>20</v>
      </c>
      <c r="B16" s="11">
        <v>157550</v>
      </c>
      <c r="C16" s="11">
        <v>-154050</v>
      </c>
      <c r="D16" s="11">
        <v>3500</v>
      </c>
      <c r="E16" s="11">
        <v>3500</v>
      </c>
      <c r="F16" s="11">
        <v>3500</v>
      </c>
      <c r="G16" s="11">
        <v>0</v>
      </c>
    </row>
    <row r="17" spans="1:7">
      <c r="A17" s="10" t="s">
        <v>21</v>
      </c>
      <c r="B17" s="11">
        <v>721108.22</v>
      </c>
      <c r="C17" s="11">
        <v>359831.93</v>
      </c>
      <c r="D17" s="11">
        <v>1080940.1499999999</v>
      </c>
      <c r="E17" s="11">
        <v>832658.69</v>
      </c>
      <c r="F17" s="11">
        <v>823602.57</v>
      </c>
      <c r="G17" s="11">
        <v>248281.46</v>
      </c>
    </row>
    <row r="18" spans="1:7">
      <c r="A18" s="10" t="s">
        <v>22</v>
      </c>
      <c r="B18" s="11">
        <v>145971.43</v>
      </c>
      <c r="C18" s="11">
        <v>0</v>
      </c>
      <c r="D18" s="11">
        <v>145971.43</v>
      </c>
      <c r="E18" s="11">
        <v>128520</v>
      </c>
      <c r="F18" s="11">
        <v>128520</v>
      </c>
      <c r="G18" s="11">
        <v>17451.43</v>
      </c>
    </row>
    <row r="19" spans="1:7">
      <c r="A19" s="10" t="s">
        <v>23</v>
      </c>
      <c r="B19" s="11">
        <v>836492.74</v>
      </c>
      <c r="C19" s="11">
        <v>-81029.83</v>
      </c>
      <c r="D19" s="11">
        <v>755462.91</v>
      </c>
      <c r="E19" s="11">
        <v>544310.91</v>
      </c>
      <c r="F19" s="11">
        <v>499972.93</v>
      </c>
      <c r="G19" s="11">
        <v>211152</v>
      </c>
    </row>
    <row r="20" spans="1:7">
      <c r="A20" s="10" t="s">
        <v>24</v>
      </c>
      <c r="B20" s="11">
        <v>95000</v>
      </c>
      <c r="C20" s="11">
        <v>-35175.53</v>
      </c>
      <c r="D20" s="11">
        <v>59824.47</v>
      </c>
      <c r="E20" s="11">
        <v>57137.4</v>
      </c>
      <c r="F20" s="11">
        <v>57137.4</v>
      </c>
      <c r="G20" s="11">
        <v>2687.07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1080000</v>
      </c>
      <c r="C22" s="11">
        <v>-246964.85</v>
      </c>
      <c r="D22" s="11">
        <v>833035.15</v>
      </c>
      <c r="E22" s="11">
        <v>578877.19999999995</v>
      </c>
      <c r="F22" s="11">
        <v>576610.81999999995</v>
      </c>
      <c r="G22" s="11">
        <v>254157.95</v>
      </c>
    </row>
    <row r="23" spans="1:7">
      <c r="A23" s="8" t="s">
        <v>27</v>
      </c>
      <c r="B23" s="9">
        <f>SUM(B24:B32)</f>
        <v>9697748.9499999993</v>
      </c>
      <c r="C23" s="9">
        <f t="shared" ref="C23:F23" si="4">SUM(C24:C32)</f>
        <v>-330890.62000000005</v>
      </c>
      <c r="D23" s="9">
        <f t="shared" si="4"/>
        <v>9366858.3299999982</v>
      </c>
      <c r="E23" s="9">
        <f t="shared" si="4"/>
        <v>8370728.1299999999</v>
      </c>
      <c r="F23" s="9">
        <f t="shared" si="4"/>
        <v>7872841.8599999994</v>
      </c>
      <c r="G23" s="9">
        <f t="shared" si="3"/>
        <v>996130.19999999832</v>
      </c>
    </row>
    <row r="24" spans="1:7">
      <c r="A24" s="10" t="s">
        <v>28</v>
      </c>
      <c r="B24" s="11">
        <v>7609044.5999999996</v>
      </c>
      <c r="C24" s="11">
        <v>-804237.23</v>
      </c>
      <c r="D24" s="11">
        <v>6804807.3700000001</v>
      </c>
      <c r="E24" s="11">
        <v>6191262.9800000004</v>
      </c>
      <c r="F24" s="11">
        <v>5696576.71</v>
      </c>
      <c r="G24" s="11">
        <v>613544.39</v>
      </c>
    </row>
    <row r="25" spans="1:7">
      <c r="A25" s="10" t="s">
        <v>29</v>
      </c>
      <c r="B25" s="11">
        <v>140790</v>
      </c>
      <c r="C25" s="11">
        <v>-87767.23</v>
      </c>
      <c r="D25" s="11">
        <v>53022.77</v>
      </c>
      <c r="E25" s="11">
        <v>32837.99</v>
      </c>
      <c r="F25" s="11">
        <v>32837.99</v>
      </c>
      <c r="G25" s="11">
        <v>20184.78</v>
      </c>
    </row>
    <row r="26" spans="1:7">
      <c r="A26" s="10" t="s">
        <v>30</v>
      </c>
      <c r="B26" s="11">
        <v>331121.40999999997</v>
      </c>
      <c r="C26" s="11">
        <v>-193713.03</v>
      </c>
      <c r="D26" s="11">
        <v>137408.38</v>
      </c>
      <c r="E26" s="11">
        <v>37397.5</v>
      </c>
      <c r="F26" s="11">
        <v>37397.5</v>
      </c>
      <c r="G26" s="11">
        <v>100010.88</v>
      </c>
    </row>
    <row r="27" spans="1:7">
      <c r="A27" s="10" t="s">
        <v>31</v>
      </c>
      <c r="B27" s="11">
        <v>62968</v>
      </c>
      <c r="C27" s="11">
        <v>52000</v>
      </c>
      <c r="D27" s="11">
        <v>114968</v>
      </c>
      <c r="E27" s="11">
        <v>101397.81</v>
      </c>
      <c r="F27" s="11">
        <v>101397.81</v>
      </c>
      <c r="G27" s="11">
        <v>13570.19</v>
      </c>
    </row>
    <row r="28" spans="1:7">
      <c r="A28" s="10" t="s">
        <v>32</v>
      </c>
      <c r="B28" s="11">
        <v>312000</v>
      </c>
      <c r="C28" s="11">
        <v>332712.26</v>
      </c>
      <c r="D28" s="11">
        <v>644712.26</v>
      </c>
      <c r="E28" s="11">
        <v>458532.58</v>
      </c>
      <c r="F28" s="11">
        <v>458532.58</v>
      </c>
      <c r="G28" s="11">
        <v>186179.68</v>
      </c>
    </row>
    <row r="29" spans="1:7">
      <c r="A29" s="10" t="s">
        <v>33</v>
      </c>
      <c r="B29" s="11">
        <v>40000</v>
      </c>
      <c r="C29" s="11">
        <v>27831.45</v>
      </c>
      <c r="D29" s="11">
        <v>67831.45</v>
      </c>
      <c r="E29" s="11">
        <v>54347.26</v>
      </c>
      <c r="F29" s="11">
        <v>51147.26</v>
      </c>
      <c r="G29" s="11">
        <v>13484.19</v>
      </c>
    </row>
    <row r="30" spans="1:7">
      <c r="A30" s="10" t="s">
        <v>34</v>
      </c>
      <c r="B30" s="11">
        <v>7314.1</v>
      </c>
      <c r="C30" s="11">
        <v>-1500</v>
      </c>
      <c r="D30" s="11">
        <v>5814.1</v>
      </c>
      <c r="E30" s="11">
        <v>1891.01</v>
      </c>
      <c r="F30" s="11">
        <v>1891.01</v>
      </c>
      <c r="G30" s="11">
        <v>3923.09</v>
      </c>
    </row>
    <row r="31" spans="1:7">
      <c r="A31" s="10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>
      <c r="A32" s="10" t="s">
        <v>36</v>
      </c>
      <c r="B32" s="11">
        <v>1194510.8400000001</v>
      </c>
      <c r="C32" s="11">
        <v>343783.16</v>
      </c>
      <c r="D32" s="11">
        <v>1538294</v>
      </c>
      <c r="E32" s="11">
        <v>1493061</v>
      </c>
      <c r="F32" s="11">
        <v>1493061</v>
      </c>
      <c r="G32" s="11">
        <v>45233</v>
      </c>
    </row>
    <row r="33" spans="1:7">
      <c r="A33" s="8" t="s">
        <v>37</v>
      </c>
      <c r="B33" s="9">
        <f>SUM(B34:B42)</f>
        <v>41649.71</v>
      </c>
      <c r="C33" s="9">
        <f t="shared" ref="C33:F33" si="5">SUM(C34:C42)</f>
        <v>110.83</v>
      </c>
      <c r="D33" s="9">
        <f t="shared" si="5"/>
        <v>41760.54</v>
      </c>
      <c r="E33" s="9">
        <f t="shared" si="5"/>
        <v>41760.54</v>
      </c>
      <c r="F33" s="9">
        <f t="shared" si="5"/>
        <v>41760.54</v>
      </c>
      <c r="G33" s="9">
        <f t="shared" si="3"/>
        <v>0</v>
      </c>
    </row>
    <row r="34" spans="1:7">
      <c r="A34" s="10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>
      <c r="A38" s="10" t="s">
        <v>42</v>
      </c>
      <c r="B38" s="11">
        <v>41649.71</v>
      </c>
      <c r="C38" s="11">
        <v>110.83</v>
      </c>
      <c r="D38" s="11">
        <v>41760.54</v>
      </c>
      <c r="E38" s="11">
        <v>41760.54</v>
      </c>
      <c r="F38" s="11">
        <v>41760.54</v>
      </c>
      <c r="G38" s="11">
        <v>0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f>SUM(B44:B52)</f>
        <v>146000</v>
      </c>
      <c r="C43" s="9">
        <f t="shared" ref="C43:F43" si="6">SUM(C44:C52)</f>
        <v>647906.14999999991</v>
      </c>
      <c r="D43" s="9">
        <f t="shared" si="6"/>
        <v>793906.14999999991</v>
      </c>
      <c r="E43" s="9">
        <f t="shared" si="6"/>
        <v>790773.79</v>
      </c>
      <c r="F43" s="9">
        <f t="shared" si="6"/>
        <v>750773.79</v>
      </c>
      <c r="G43" s="9">
        <f t="shared" si="3"/>
        <v>3132.3599999998696</v>
      </c>
    </row>
    <row r="44" spans="1:7">
      <c r="A44" s="10" t="s">
        <v>48</v>
      </c>
      <c r="B44" s="11">
        <v>146000</v>
      </c>
      <c r="C44" s="11">
        <v>-81157.679999999993</v>
      </c>
      <c r="D44" s="11">
        <v>64842.32</v>
      </c>
      <c r="E44" s="11">
        <v>64516.160000000003</v>
      </c>
      <c r="F44" s="11">
        <v>64516.160000000003</v>
      </c>
      <c r="G44" s="11">
        <v>326.16000000000003</v>
      </c>
    </row>
    <row r="45" spans="1:7">
      <c r="A45" s="10" t="s">
        <v>49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>
      <c r="A46" s="10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>
      <c r="A47" s="10" t="s">
        <v>51</v>
      </c>
      <c r="B47" s="11">
        <v>0</v>
      </c>
      <c r="C47" s="11">
        <v>89200</v>
      </c>
      <c r="D47" s="11">
        <v>89200</v>
      </c>
      <c r="E47" s="11">
        <v>89200</v>
      </c>
      <c r="F47" s="11">
        <v>89200</v>
      </c>
      <c r="G47" s="11">
        <v>0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0</v>
      </c>
      <c r="C49" s="11">
        <v>639863.82999999996</v>
      </c>
      <c r="D49" s="11">
        <v>639863.82999999996</v>
      </c>
      <c r="E49" s="11">
        <v>637057.63</v>
      </c>
      <c r="F49" s="11">
        <v>597057.63</v>
      </c>
      <c r="G49" s="11">
        <v>2806.2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>
      <c r="A53" s="8" t="s">
        <v>57</v>
      </c>
      <c r="B53" s="9">
        <f>SUM(B54:B56)</f>
        <v>0</v>
      </c>
      <c r="C53" s="9">
        <f t="shared" ref="C53:F53" si="7">SUM(C54:C56)</f>
        <v>0</v>
      </c>
      <c r="D53" s="9">
        <f t="shared" si="7"/>
        <v>0</v>
      </c>
      <c r="E53" s="9">
        <f t="shared" si="7"/>
        <v>0</v>
      </c>
      <c r="F53" s="9">
        <f t="shared" si="7"/>
        <v>0</v>
      </c>
      <c r="G53" s="9">
        <f t="shared" si="3"/>
        <v>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3"/>
        <v>0</v>
      </c>
    </row>
    <row r="55" spans="1:7">
      <c r="A55" s="10" t="s">
        <v>59</v>
      </c>
      <c r="B55" s="11"/>
      <c r="C55" s="11"/>
      <c r="D55" s="11"/>
      <c r="E55" s="11"/>
      <c r="F55" s="11"/>
      <c r="G55" s="11">
        <f t="shared" si="3"/>
        <v>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3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3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3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3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3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3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3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3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3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3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3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3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3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3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3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1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1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1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1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1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1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21391597.73</v>
      </c>
      <c r="C154" s="13">
        <f t="shared" ref="C154:G154" si="24">C4+C79</f>
        <v>18175.929999999818</v>
      </c>
      <c r="D154" s="13">
        <f t="shared" si="24"/>
        <v>21409773.659999996</v>
      </c>
      <c r="E154" s="13">
        <f t="shared" si="24"/>
        <v>18747542.559999999</v>
      </c>
      <c r="F154" s="13">
        <f t="shared" si="24"/>
        <v>18147944.399999999</v>
      </c>
      <c r="G154" s="13">
        <f t="shared" si="24"/>
        <v>2662231.0999999982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J39" sqref="J39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150</v>
      </c>
      <c r="B1" s="50"/>
      <c r="C1" s="50"/>
      <c r="D1" s="50"/>
      <c r="E1" s="50"/>
      <c r="F1" s="50"/>
      <c r="G1" s="51"/>
    </row>
    <row r="2" spans="1:7">
      <c r="A2" s="20"/>
      <c r="B2" s="52" t="s">
        <v>0</v>
      </c>
      <c r="C2" s="52"/>
      <c r="D2" s="52"/>
      <c r="E2" s="52"/>
      <c r="F2" s="52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SUM(B6:B17)</f>
        <v>21391597.73</v>
      </c>
      <c r="C5" s="13">
        <f t="shared" ref="C5:G5" si="0">SUM(C6:C17)</f>
        <v>18175.930000000051</v>
      </c>
      <c r="D5" s="13">
        <f t="shared" si="0"/>
        <v>21409773.66</v>
      </c>
      <c r="E5" s="13">
        <f t="shared" si="0"/>
        <v>18747542.559999999</v>
      </c>
      <c r="F5" s="13">
        <f t="shared" si="0"/>
        <v>18147944.399999999</v>
      </c>
      <c r="G5" s="13">
        <f t="shared" si="0"/>
        <v>2662231.1000000006</v>
      </c>
    </row>
    <row r="6" spans="1:7">
      <c r="A6" s="26" t="s">
        <v>151</v>
      </c>
      <c r="B6" s="16">
        <v>1626286.55</v>
      </c>
      <c r="C6" s="16">
        <v>40925.480000000003</v>
      </c>
      <c r="D6" s="16">
        <v>1667212.03</v>
      </c>
      <c r="E6" s="16">
        <v>1573408.8</v>
      </c>
      <c r="F6" s="16">
        <v>1573408.8</v>
      </c>
      <c r="G6" s="16">
        <f>D6-E6</f>
        <v>93803.229999999981</v>
      </c>
    </row>
    <row r="7" spans="1:7">
      <c r="A7" s="26" t="s">
        <v>152</v>
      </c>
      <c r="B7" s="16">
        <v>3132864.23</v>
      </c>
      <c r="C7" s="16">
        <v>234721.09</v>
      </c>
      <c r="D7" s="16">
        <v>3367585.32</v>
      </c>
      <c r="E7" s="16">
        <v>2821383.2</v>
      </c>
      <c r="F7" s="16">
        <v>2817540.94</v>
      </c>
      <c r="G7" s="16">
        <f t="shared" ref="G7:G17" si="1">D7-E7</f>
        <v>546202.11999999965</v>
      </c>
    </row>
    <row r="8" spans="1:7">
      <c r="A8" s="26" t="s">
        <v>153</v>
      </c>
      <c r="B8" s="16">
        <v>130738.62</v>
      </c>
      <c r="C8" s="16">
        <v>-59605.55</v>
      </c>
      <c r="D8" s="16">
        <v>71133.070000000007</v>
      </c>
      <c r="E8" s="16">
        <v>44849.02</v>
      </c>
      <c r="F8" s="16">
        <v>44849.02</v>
      </c>
      <c r="G8" s="16">
        <f t="shared" si="1"/>
        <v>26284.05000000001</v>
      </c>
    </row>
    <row r="9" spans="1:7">
      <c r="A9" s="26" t="s">
        <v>154</v>
      </c>
      <c r="B9" s="16">
        <v>126432.62</v>
      </c>
      <c r="C9" s="16">
        <v>2435.34</v>
      </c>
      <c r="D9" s="16">
        <v>128867.96</v>
      </c>
      <c r="E9" s="16">
        <v>123862.79</v>
      </c>
      <c r="F9" s="16">
        <v>123862.79</v>
      </c>
      <c r="G9" s="16">
        <f t="shared" si="1"/>
        <v>5005.1700000000128</v>
      </c>
    </row>
    <row r="10" spans="1:7">
      <c r="A10" s="26" t="s">
        <v>155</v>
      </c>
      <c r="B10" s="16">
        <v>198101.69</v>
      </c>
      <c r="C10" s="16">
        <v>42227.29</v>
      </c>
      <c r="D10" s="16">
        <v>240328.98</v>
      </c>
      <c r="E10" s="16">
        <v>232162.05</v>
      </c>
      <c r="F10" s="16">
        <v>227365.82</v>
      </c>
      <c r="G10" s="16">
        <f t="shared" si="1"/>
        <v>8166.9300000000221</v>
      </c>
    </row>
    <row r="11" spans="1:7">
      <c r="A11" s="26" t="s">
        <v>156</v>
      </c>
      <c r="B11" s="16">
        <v>162722.62</v>
      </c>
      <c r="C11" s="16">
        <v>76265.37</v>
      </c>
      <c r="D11" s="16">
        <v>238987.99</v>
      </c>
      <c r="E11" s="16">
        <v>205417.32</v>
      </c>
      <c r="F11" s="16">
        <v>202217.32</v>
      </c>
      <c r="G11" s="16">
        <f t="shared" si="1"/>
        <v>33570.669999999984</v>
      </c>
    </row>
    <row r="12" spans="1:7">
      <c r="A12" s="26" t="s">
        <v>157</v>
      </c>
      <c r="B12" s="16">
        <v>1615423.1</v>
      </c>
      <c r="C12" s="16">
        <v>-170633.47</v>
      </c>
      <c r="D12" s="16">
        <v>1444789.63</v>
      </c>
      <c r="E12" s="16">
        <v>1263944.52</v>
      </c>
      <c r="F12" s="16">
        <v>1260893.58</v>
      </c>
      <c r="G12" s="16">
        <f t="shared" si="1"/>
        <v>180845.10999999987</v>
      </c>
    </row>
    <row r="13" spans="1:7">
      <c r="A13" s="26" t="s">
        <v>158</v>
      </c>
      <c r="B13" s="16">
        <v>804611.71</v>
      </c>
      <c r="C13" s="16">
        <v>-16994.53</v>
      </c>
      <c r="D13" s="16">
        <v>787617.18</v>
      </c>
      <c r="E13" s="16">
        <v>579028.13</v>
      </c>
      <c r="F13" s="16">
        <v>557419.68999999994</v>
      </c>
      <c r="G13" s="16">
        <f t="shared" si="1"/>
        <v>208589.05000000005</v>
      </c>
    </row>
    <row r="14" spans="1:7">
      <c r="A14" s="26" t="s">
        <v>159</v>
      </c>
      <c r="B14" s="16">
        <v>229048.92</v>
      </c>
      <c r="C14" s="16">
        <v>270628.67</v>
      </c>
      <c r="D14" s="16">
        <v>499677.59</v>
      </c>
      <c r="E14" s="16">
        <v>457337.03</v>
      </c>
      <c r="F14" s="16">
        <v>454283.43</v>
      </c>
      <c r="G14" s="16">
        <f t="shared" si="1"/>
        <v>42340.56</v>
      </c>
    </row>
    <row r="15" spans="1:7">
      <c r="A15" s="26" t="s">
        <v>160</v>
      </c>
      <c r="B15" s="16">
        <v>10279711.720000001</v>
      </c>
      <c r="C15" s="16">
        <v>-667421.07999999996</v>
      </c>
      <c r="D15" s="16">
        <v>9612290.6400000006</v>
      </c>
      <c r="E15" s="16">
        <v>8745358.9299999997</v>
      </c>
      <c r="F15" s="16">
        <v>8210378.6799999997</v>
      </c>
      <c r="G15" s="16">
        <f t="shared" si="1"/>
        <v>866931.71000000089</v>
      </c>
    </row>
    <row r="16" spans="1:7">
      <c r="A16" s="26" t="s">
        <v>161</v>
      </c>
      <c r="B16" s="16">
        <v>3085655.95</v>
      </c>
      <c r="C16" s="16">
        <v>265627.32</v>
      </c>
      <c r="D16" s="16">
        <v>3351283.27</v>
      </c>
      <c r="E16" s="16">
        <v>2700790.77</v>
      </c>
      <c r="F16" s="16">
        <v>2675724.33</v>
      </c>
      <c r="G16" s="16">
        <f t="shared" si="1"/>
        <v>650492.5</v>
      </c>
    </row>
    <row r="17" spans="1:7">
      <c r="A17" s="26" t="s">
        <v>97</v>
      </c>
      <c r="B17" s="16"/>
      <c r="C17" s="16"/>
      <c r="D17" s="16"/>
      <c r="E17" s="16"/>
      <c r="F17" s="16"/>
      <c r="G17" s="16">
        <f t="shared" si="1"/>
        <v>0</v>
      </c>
    </row>
    <row r="18" spans="1:7" ht="5.0999999999999996" customHeight="1">
      <c r="A18" s="26"/>
      <c r="B18" s="16"/>
      <c r="C18" s="16"/>
      <c r="D18" s="16"/>
      <c r="E18" s="16"/>
      <c r="F18" s="16"/>
      <c r="G18" s="16"/>
    </row>
    <row r="19" spans="1:7">
      <c r="A19" s="27" t="s">
        <v>98</v>
      </c>
      <c r="B19" s="16"/>
      <c r="C19" s="16"/>
      <c r="D19" s="16"/>
      <c r="E19" s="16"/>
      <c r="F19" s="16"/>
      <c r="G19" s="16"/>
    </row>
    <row r="20" spans="1:7">
      <c r="A20" s="27" t="s">
        <v>99</v>
      </c>
      <c r="B20" s="13">
        <f>SUM(B21:B28)</f>
        <v>0</v>
      </c>
      <c r="C20" s="13">
        <f t="shared" ref="C20:G20" si="2">SUM(C21:C28)</f>
        <v>0</v>
      </c>
      <c r="D20" s="13">
        <f t="shared" si="2"/>
        <v>0</v>
      </c>
      <c r="E20" s="13">
        <f t="shared" si="2"/>
        <v>0</v>
      </c>
      <c r="F20" s="13">
        <f t="shared" si="2"/>
        <v>0</v>
      </c>
      <c r="G20" s="13">
        <f t="shared" si="2"/>
        <v>0</v>
      </c>
    </row>
    <row r="21" spans="1:7">
      <c r="A21" s="26" t="s">
        <v>90</v>
      </c>
      <c r="B21" s="16"/>
      <c r="C21" s="16"/>
      <c r="D21" s="16"/>
      <c r="E21" s="16"/>
      <c r="F21" s="16"/>
      <c r="G21" s="16">
        <f t="shared" ref="G21:G28" si="3">D21-E21</f>
        <v>0</v>
      </c>
    </row>
    <row r="22" spans="1:7">
      <c r="A22" s="26" t="s">
        <v>91</v>
      </c>
      <c r="B22" s="16"/>
      <c r="C22" s="16"/>
      <c r="D22" s="16"/>
      <c r="E22" s="16"/>
      <c r="F22" s="16"/>
      <c r="G22" s="16">
        <f t="shared" si="3"/>
        <v>0</v>
      </c>
    </row>
    <row r="23" spans="1:7">
      <c r="A23" s="26" t="s">
        <v>92</v>
      </c>
      <c r="B23" s="16"/>
      <c r="C23" s="16"/>
      <c r="D23" s="16"/>
      <c r="E23" s="16"/>
      <c r="F23" s="16"/>
      <c r="G23" s="16">
        <f t="shared" si="3"/>
        <v>0</v>
      </c>
    </row>
    <row r="24" spans="1:7">
      <c r="A24" s="26" t="s">
        <v>93</v>
      </c>
      <c r="B24" s="16"/>
      <c r="C24" s="16"/>
      <c r="D24" s="16"/>
      <c r="E24" s="16"/>
      <c r="F24" s="16"/>
      <c r="G24" s="16">
        <f t="shared" si="3"/>
        <v>0</v>
      </c>
    </row>
    <row r="25" spans="1:7">
      <c r="A25" s="26" t="s">
        <v>94</v>
      </c>
      <c r="B25" s="16"/>
      <c r="C25" s="16"/>
      <c r="D25" s="16"/>
      <c r="E25" s="16"/>
      <c r="F25" s="16"/>
      <c r="G25" s="16">
        <f t="shared" si="3"/>
        <v>0</v>
      </c>
    </row>
    <row r="26" spans="1:7">
      <c r="A26" s="26" t="s">
        <v>95</v>
      </c>
      <c r="B26" s="16"/>
      <c r="C26" s="16"/>
      <c r="D26" s="16"/>
      <c r="E26" s="16"/>
      <c r="F26" s="16"/>
      <c r="G26" s="16">
        <f t="shared" si="3"/>
        <v>0</v>
      </c>
    </row>
    <row r="27" spans="1:7">
      <c r="A27" s="26" t="s">
        <v>96</v>
      </c>
      <c r="B27" s="16"/>
      <c r="C27" s="16"/>
      <c r="D27" s="16"/>
      <c r="E27" s="16"/>
      <c r="F27" s="16"/>
      <c r="G27" s="16">
        <f t="shared" si="3"/>
        <v>0</v>
      </c>
    </row>
    <row r="28" spans="1:7">
      <c r="A28" s="26" t="s">
        <v>97</v>
      </c>
      <c r="B28" s="16"/>
      <c r="C28" s="16"/>
      <c r="D28" s="16"/>
      <c r="E28" s="16"/>
      <c r="F28" s="16"/>
      <c r="G28" s="16">
        <f t="shared" si="3"/>
        <v>0</v>
      </c>
    </row>
    <row r="29" spans="1:7" ht="5.0999999999999996" customHeight="1">
      <c r="A29" s="28"/>
      <c r="B29" s="16"/>
      <c r="C29" s="16"/>
      <c r="D29" s="16"/>
      <c r="E29" s="16"/>
      <c r="F29" s="16"/>
      <c r="G29" s="16"/>
    </row>
    <row r="30" spans="1:7">
      <c r="A30" s="25" t="s">
        <v>83</v>
      </c>
      <c r="B30" s="13">
        <f>B5+B20</f>
        <v>21391597.73</v>
      </c>
      <c r="C30" s="13">
        <f t="shared" ref="C30:G30" si="4">C5+C20</f>
        <v>18175.930000000051</v>
      </c>
      <c r="D30" s="13">
        <f t="shared" si="4"/>
        <v>21409773.66</v>
      </c>
      <c r="E30" s="13">
        <f t="shared" si="4"/>
        <v>18747542.559999999</v>
      </c>
      <c r="F30" s="13">
        <f t="shared" si="4"/>
        <v>18147944.399999999</v>
      </c>
      <c r="G30" s="13">
        <f t="shared" si="4"/>
        <v>2662231.1000000006</v>
      </c>
    </row>
    <row r="31" spans="1:7" ht="5.0999999999999996" customHeight="1">
      <c r="A31" s="29"/>
      <c r="B31" s="18"/>
      <c r="C31" s="18"/>
      <c r="D31" s="18"/>
      <c r="E31" s="18"/>
      <c r="F31" s="18"/>
      <c r="G31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C18" sqref="C18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49" t="s">
        <v>162</v>
      </c>
      <c r="B1" s="53"/>
      <c r="C1" s="53"/>
      <c r="D1" s="53"/>
      <c r="E1" s="53"/>
      <c r="F1" s="53"/>
      <c r="G1" s="54"/>
    </row>
    <row r="2" spans="1:7" ht="12" customHeight="1">
      <c r="A2" s="30"/>
      <c r="B2" s="52" t="s">
        <v>0</v>
      </c>
      <c r="C2" s="52"/>
      <c r="D2" s="52"/>
      <c r="E2" s="52"/>
      <c r="F2" s="52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21391597.73</v>
      </c>
      <c r="C5" s="13">
        <f t="shared" ref="C5:G5" si="0">C6+C16+C25+C36</f>
        <v>18175.930000000022</v>
      </c>
      <c r="D5" s="13">
        <f t="shared" si="0"/>
        <v>21409773.66</v>
      </c>
      <c r="E5" s="13">
        <f t="shared" si="0"/>
        <v>18747542.559999999</v>
      </c>
      <c r="F5" s="13">
        <f t="shared" si="0"/>
        <v>18147944.400000002</v>
      </c>
      <c r="G5" s="13">
        <f t="shared" si="0"/>
        <v>2662231.1000000015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21391597.73</v>
      </c>
      <c r="C16" s="13">
        <f t="shared" ref="C16:F16" si="3">SUM(C17:C23)</f>
        <v>18175.930000000022</v>
      </c>
      <c r="D16" s="13">
        <f t="shared" si="3"/>
        <v>21409773.66</v>
      </c>
      <c r="E16" s="13">
        <f t="shared" si="3"/>
        <v>18747542.559999999</v>
      </c>
      <c r="F16" s="13">
        <f t="shared" si="3"/>
        <v>18147944.400000002</v>
      </c>
      <c r="G16" s="13">
        <f t="shared" si="2"/>
        <v>2662231.1000000015</v>
      </c>
    </row>
    <row r="17" spans="1:7">
      <c r="A17" s="15" t="s">
        <v>111</v>
      </c>
      <c r="B17" s="16">
        <v>20357937.100000001</v>
      </c>
      <c r="C17" s="16">
        <v>-235458.21</v>
      </c>
      <c r="D17" s="16">
        <v>20122478.890000001</v>
      </c>
      <c r="E17" s="16">
        <v>17711177.399999999</v>
      </c>
      <c r="F17" s="16">
        <v>17136241.280000001</v>
      </c>
      <c r="G17" s="16">
        <f t="shared" si="2"/>
        <v>2411301.4900000021</v>
      </c>
    </row>
    <row r="18" spans="1:7">
      <c r="A18" s="15" t="s">
        <v>112</v>
      </c>
      <c r="B18" s="16">
        <v>1033660.63</v>
      </c>
      <c r="C18" s="16">
        <v>253634.14</v>
      </c>
      <c r="D18" s="16">
        <v>1287294.77</v>
      </c>
      <c r="E18" s="16">
        <v>1036365.16</v>
      </c>
      <c r="F18" s="16">
        <v>1011703.12</v>
      </c>
      <c r="G18" s="16">
        <f t="shared" si="2"/>
        <v>250929.61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21391597.73</v>
      </c>
      <c r="C79" s="13">
        <f t="shared" ref="C79:G79" si="12">C5+C42</f>
        <v>18175.930000000022</v>
      </c>
      <c r="D79" s="13">
        <f t="shared" si="12"/>
        <v>21409773.66</v>
      </c>
      <c r="E79" s="13">
        <f t="shared" si="12"/>
        <v>18747542.559999999</v>
      </c>
      <c r="F79" s="13">
        <f t="shared" si="12"/>
        <v>18147944.400000002</v>
      </c>
      <c r="G79" s="13">
        <f t="shared" si="12"/>
        <v>2662231.1000000015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5" sqref="C5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163</v>
      </c>
      <c r="B1" s="53"/>
      <c r="C1" s="53"/>
      <c r="D1" s="53"/>
      <c r="E1" s="53"/>
      <c r="F1" s="53"/>
      <c r="G1" s="54"/>
    </row>
    <row r="2" spans="1:7">
      <c r="A2" s="30"/>
      <c r="B2" s="52" t="s">
        <v>0</v>
      </c>
      <c r="C2" s="52"/>
      <c r="D2" s="52"/>
      <c r="E2" s="52"/>
      <c r="F2" s="52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8254144.0199999996</v>
      </c>
      <c r="C4" s="39">
        <f>C5+C6+C7+C10+C11+C14</f>
        <v>-203565.17999999993</v>
      </c>
      <c r="D4" s="39">
        <f t="shared" ref="C4:G4" si="0">D5+D6+D7+D10+D11+D14</f>
        <v>8050578.8399999999</v>
      </c>
      <c r="E4" s="39">
        <f t="shared" si="0"/>
        <v>7216766</v>
      </c>
      <c r="F4" s="39">
        <f t="shared" si="0"/>
        <v>7216766</v>
      </c>
      <c r="G4" s="39">
        <f t="shared" si="0"/>
        <v>833812.83999999985</v>
      </c>
    </row>
    <row r="5" spans="1:7">
      <c r="A5" s="40" t="s">
        <v>136</v>
      </c>
      <c r="B5" s="13">
        <v>8254144.0199999996</v>
      </c>
      <c r="C5" s="13">
        <v>-471326.70999999996</v>
      </c>
      <c r="D5" s="13">
        <v>7782817.3099999996</v>
      </c>
      <c r="E5" s="13">
        <v>6969004.4699999997</v>
      </c>
      <c r="F5" s="13">
        <v>6969004.4699999997</v>
      </c>
      <c r="G5" s="13">
        <f>D5-E5</f>
        <v>813812.83999999985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>
        <v>0</v>
      </c>
      <c r="C14" s="13">
        <v>267761.53000000003</v>
      </c>
      <c r="D14" s="13">
        <v>267761.53000000003</v>
      </c>
      <c r="E14" s="13">
        <v>247761.53</v>
      </c>
      <c r="F14" s="13">
        <v>247761.53</v>
      </c>
      <c r="G14" s="13">
        <f t="shared" si="2"/>
        <v>20000.000000000029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8254144.0199999996</v>
      </c>
      <c r="C27" s="13">
        <f t="shared" ref="C27:G27" si="8">C4+C16</f>
        <v>-203565.17999999993</v>
      </c>
      <c r="D27" s="13">
        <f t="shared" si="8"/>
        <v>8050578.8399999999</v>
      </c>
      <c r="E27" s="13">
        <f t="shared" si="8"/>
        <v>7216766</v>
      </c>
      <c r="F27" s="13">
        <f t="shared" si="8"/>
        <v>7216766</v>
      </c>
      <c r="G27" s="13">
        <f t="shared" si="8"/>
        <v>833812.83999999985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2017-01-11T17:22:36Z</dcterms:created>
  <dcterms:modified xsi:type="dcterms:W3CDTF">2017-02-26T20:26:34Z</dcterms:modified>
</cp:coreProperties>
</file>